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9" i="1"/>
  <c r="J30"/>
  <c r="J32"/>
  <c r="J33"/>
  <c r="F6"/>
  <c r="H6" s="1"/>
  <c r="F7"/>
  <c r="H7" s="1"/>
  <c r="F8"/>
  <c r="I8" s="1"/>
  <c r="F9"/>
  <c r="H9" s="1"/>
  <c r="F10"/>
  <c r="H10" s="1"/>
  <c r="F11"/>
  <c r="I11" s="1"/>
  <c r="F12"/>
  <c r="H12" s="1"/>
  <c r="F13"/>
  <c r="I13" s="1"/>
  <c r="F14"/>
  <c r="H14" s="1"/>
  <c r="F15"/>
  <c r="I15" s="1"/>
  <c r="F16"/>
  <c r="I16" s="1"/>
  <c r="F17"/>
  <c r="H17" s="1"/>
  <c r="F18"/>
  <c r="I18" s="1"/>
  <c r="F20"/>
  <c r="I20" s="1"/>
  <c r="F21"/>
  <c r="H21" s="1"/>
  <c r="F22"/>
  <c r="I22" s="1"/>
  <c r="F23"/>
  <c r="I23" s="1"/>
  <c r="F24"/>
  <c r="H24" s="1"/>
  <c r="F25"/>
  <c r="I25" s="1"/>
  <c r="F26"/>
  <c r="I26" s="1"/>
  <c r="F27"/>
  <c r="H27" s="1"/>
  <c r="F28"/>
  <c r="I28" s="1"/>
  <c r="F29"/>
  <c r="I29" s="1"/>
  <c r="F31"/>
  <c r="H31" s="1"/>
  <c r="F34"/>
  <c r="I34" s="1"/>
  <c r="F5"/>
  <c r="I5" s="1"/>
  <c r="H8" l="1"/>
  <c r="J8" s="1"/>
  <c r="H5"/>
  <c r="H18"/>
  <c r="I12"/>
  <c r="H28"/>
  <c r="I24"/>
  <c r="H34"/>
  <c r="J34" s="1"/>
  <c r="H22"/>
  <c r="H11"/>
  <c r="J11" s="1"/>
  <c r="I27"/>
  <c r="J27" s="1"/>
  <c r="I17"/>
  <c r="J17" s="1"/>
  <c r="I6"/>
  <c r="J6" s="1"/>
  <c r="J12"/>
  <c r="H25"/>
  <c r="H15"/>
  <c r="J15" s="1"/>
  <c r="I31"/>
  <c r="J31" s="1"/>
  <c r="I21"/>
  <c r="J21" s="1"/>
  <c r="I9"/>
  <c r="J9" s="1"/>
  <c r="J28"/>
  <c r="J22"/>
  <c r="H29"/>
  <c r="J29" s="1"/>
  <c r="H26"/>
  <c r="J26" s="1"/>
  <c r="H23"/>
  <c r="J23" s="1"/>
  <c r="H20"/>
  <c r="H16"/>
  <c r="J16" s="1"/>
  <c r="I14"/>
  <c r="J14" s="1"/>
  <c r="I10"/>
  <c r="J10" s="1"/>
  <c r="I7"/>
  <c r="J7" s="1"/>
  <c r="J25"/>
  <c r="J18"/>
  <c r="H13"/>
  <c r="J13" s="1"/>
  <c r="J24"/>
  <c r="J20"/>
  <c r="J5"/>
  <c r="I35" l="1"/>
  <c r="H35"/>
  <c r="J35" l="1"/>
</calcChain>
</file>

<file path=xl/sharedStrings.xml><?xml version="1.0" encoding="utf-8"?>
<sst xmlns="http://schemas.openxmlformats.org/spreadsheetml/2006/main" count="49" uniqueCount="49">
  <si>
    <t>3-7 лет</t>
  </si>
  <si>
    <t>Сметана</t>
  </si>
  <si>
    <t>Сыр</t>
  </si>
  <si>
    <t>1-3 года</t>
  </si>
  <si>
    <t>Наименование пищевой продукции или группы пищевой продукции</t>
  </si>
  <si>
    <t>молоко, молочная и кисломолочная продукция</t>
  </si>
  <si>
    <t>Творог (5%-9% м.д.ж.)</t>
  </si>
  <si>
    <t>Мясо 1-й категории</t>
  </si>
  <si>
    <t>Птица (куры, цыплята-бройлеры, индейка потрошенная, 1 кат.</t>
  </si>
  <si>
    <t>Субпродукты (печень, язык, сердце)</t>
  </si>
  <si>
    <t>Рыба (филе), вт.ч. Филе слабо- или малосоленое</t>
  </si>
  <si>
    <t>Яйцо, шт</t>
  </si>
  <si>
    <t>фрукты свежие</t>
  </si>
  <si>
    <t>Сухофрукты</t>
  </si>
  <si>
    <t>Соки фруктовыеи овощные</t>
  </si>
  <si>
    <t>витаминизированные напитки</t>
  </si>
  <si>
    <t>Хлеб ржаной</t>
  </si>
  <si>
    <t>Хлеб пшеничный</t>
  </si>
  <si>
    <t>Крупы, бобовые</t>
  </si>
  <si>
    <t>Макаронные изделия</t>
  </si>
  <si>
    <t>Мука пшеничная</t>
  </si>
  <si>
    <t>Масло сливочное</t>
  </si>
  <si>
    <t>масло растительное</t>
  </si>
  <si>
    <t>Кондитерские изделия</t>
  </si>
  <si>
    <t>чай</t>
  </si>
  <si>
    <t xml:space="preserve"> Какао-порошок</t>
  </si>
  <si>
    <t>Кофейный напиток</t>
  </si>
  <si>
    <t>Сахар (в т.ч. Для приготовления блюд и напитков, в случае использования пищевой продукции промышленного выпуска, содержащих сахар, выдача сахара должна быть уменьшена в зависимости от его содержания в используемой готовой пищевой продукции)</t>
  </si>
  <si>
    <t>Дрожжи хлебопекарные</t>
  </si>
  <si>
    <t>Крахмал</t>
  </si>
  <si>
    <t>Соль пищевая йодированная</t>
  </si>
  <si>
    <t>Картофель</t>
  </si>
  <si>
    <t>Овощи (свежие, замороженные,консервированные), включая соленые и квашенные (не более 10% от общего количества овощей), в т.ч. Томат-пюре, зелень</t>
  </si>
  <si>
    <t>K1</t>
  </si>
  <si>
    <t>Средняя стоимость единицы продукта по данным образовательных организаций, руб. (за кг,л,десяток)</t>
  </si>
  <si>
    <t>Средняя рыночная стоимость единицы продукта по данным Архангельскстата, руб.(за кг, л, десяток)</t>
  </si>
  <si>
    <t>K2</t>
  </si>
  <si>
    <t xml:space="preserve">Суточный объем потребления продуктов </t>
  </si>
  <si>
    <t>Средняя стоимость питания в день воспитанников 1-3 лет, руб.</t>
  </si>
  <si>
    <t>Средняя стоимость питания в день воспитанников 3-7 лет, руб</t>
  </si>
  <si>
    <t xml:space="preserve">ИТОГО </t>
  </si>
  <si>
    <t>Р=Рпп+Ррм+Рпз</t>
  </si>
  <si>
    <t>Средняя стоимость питания в день, руб. (Рпп)</t>
  </si>
  <si>
    <t>Ррм=Ррмфакт/ДД</t>
  </si>
  <si>
    <t>Ррм=616733,52 руб. (за 2021 год)/110328 детодней (за 2021 год)=5,59 руб.</t>
  </si>
  <si>
    <t>Рпз=0</t>
  </si>
  <si>
    <t xml:space="preserve"> </t>
  </si>
  <si>
    <t>Р=165,66+5,59+0=171,25</t>
  </si>
  <si>
    <t>Расчет стоимости родительской плат, взимаемой с родителей (законных представителей) за содержание и уход за детьми в муниципальных образовательных учреждениях Каргопольского муниципального округа Архангельской области, реализующих образовательные программы дошкольного образования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</si>
</sst>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7" xfId="0" applyFont="1" applyFill="1" applyBorder="1"/>
    <xf numFmtId="0" fontId="1" fillId="2" borderId="1" xfId="0" applyFont="1" applyFill="1" applyBorder="1"/>
    <xf numFmtId="0" fontId="1" fillId="0" borderId="2" xfId="0" applyFont="1" applyBorder="1" applyAlignment="1">
      <alignment wrapText="1" shrinkToFi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3" borderId="1" xfId="0" applyFont="1" applyFill="1" applyBorder="1"/>
    <xf numFmtId="0" fontId="3" fillId="0" borderId="0" xfId="0" applyFont="1" applyFill="1" applyBorder="1" applyAlignment="1">
      <alignment wrapText="1" shrinkToFit="1"/>
    </xf>
    <xf numFmtId="0" fontId="3" fillId="0" borderId="0" xfId="0" applyFont="1"/>
    <xf numFmtId="2" fontId="2" fillId="4" borderId="1" xfId="0" applyNumberFormat="1" applyFont="1" applyFill="1" applyBorder="1"/>
    <xf numFmtId="0" fontId="2" fillId="0" borderId="2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topLeftCell="A19" workbookViewId="0">
      <selection activeCell="A43" sqref="A43"/>
    </sheetView>
  </sheetViews>
  <sheetFormatPr defaultRowHeight="15"/>
  <cols>
    <col min="1" max="1" width="50.5703125" customWidth="1"/>
    <col min="2" max="2" width="11" customWidth="1"/>
    <col min="3" max="3" width="12.140625" customWidth="1"/>
    <col min="4" max="4" width="16.140625" customWidth="1"/>
    <col min="5" max="5" width="15.7109375" customWidth="1"/>
    <col min="8" max="8" width="14.85546875" customWidth="1"/>
    <col min="9" max="9" width="15.28515625" customWidth="1"/>
    <col min="10" max="10" width="10.5703125" customWidth="1"/>
  </cols>
  <sheetData>
    <row r="1" spans="1:10" ht="73.5" customHeight="1" thickBot="1">
      <c r="A1" s="14" t="s">
        <v>48</v>
      </c>
      <c r="B1" s="14"/>
      <c r="C1" s="14"/>
      <c r="D1" s="15"/>
      <c r="E1" s="15"/>
      <c r="F1" s="15"/>
      <c r="G1" s="15"/>
      <c r="H1" s="15"/>
      <c r="I1" s="15"/>
    </row>
    <row r="2" spans="1:10" ht="26.25" customHeight="1">
      <c r="A2" s="22" t="s">
        <v>4</v>
      </c>
      <c r="B2" s="24" t="s">
        <v>37</v>
      </c>
      <c r="C2" s="25"/>
      <c r="D2" s="16" t="s">
        <v>34</v>
      </c>
      <c r="E2" s="16" t="s">
        <v>35</v>
      </c>
      <c r="F2" s="20" t="s">
        <v>33</v>
      </c>
      <c r="G2" s="19" t="s">
        <v>36</v>
      </c>
      <c r="H2" s="19" t="s">
        <v>38</v>
      </c>
      <c r="I2" s="19" t="s">
        <v>39</v>
      </c>
      <c r="J2" s="16" t="s">
        <v>42</v>
      </c>
    </row>
    <row r="3" spans="1:10" ht="93" customHeight="1">
      <c r="A3" s="23"/>
      <c r="B3" s="26"/>
      <c r="C3" s="27"/>
      <c r="D3" s="17"/>
      <c r="E3" s="17"/>
      <c r="F3" s="20"/>
      <c r="G3" s="19"/>
      <c r="H3" s="19"/>
      <c r="I3" s="19"/>
      <c r="J3" s="17"/>
    </row>
    <row r="4" spans="1:10" ht="36" customHeight="1">
      <c r="A4" s="23"/>
      <c r="B4" s="1" t="s">
        <v>3</v>
      </c>
      <c r="C4" s="2" t="s">
        <v>0</v>
      </c>
      <c r="D4" s="21"/>
      <c r="E4" s="21"/>
      <c r="F4" s="20"/>
      <c r="G4" s="19"/>
      <c r="H4" s="20"/>
      <c r="I4" s="20"/>
      <c r="J4" s="18"/>
    </row>
    <row r="5" spans="1:10">
      <c r="A5" s="3" t="s">
        <v>5</v>
      </c>
      <c r="B5" s="4">
        <v>351</v>
      </c>
      <c r="C5" s="4">
        <v>405</v>
      </c>
      <c r="D5" s="5">
        <v>63.82</v>
      </c>
      <c r="E5" s="5">
        <v>97.41</v>
      </c>
      <c r="F5" s="5">
        <f t="shared" ref="F5:F18" si="0">D5/E5</f>
        <v>0.65516887383225542</v>
      </c>
      <c r="G5" s="5">
        <v>1.04</v>
      </c>
      <c r="H5" s="6">
        <f t="shared" ref="H5:H12" si="1">(E5*F5*G5)*B5/1000</f>
        <v>23.2968528</v>
      </c>
      <c r="I5" s="6">
        <f t="shared" ref="I5:I12" si="2">(E5*F5*G5)*C5/1000</f>
        <v>26.880984000000002</v>
      </c>
      <c r="J5" s="6">
        <f>(H5+I5)/2</f>
        <v>25.088918400000001</v>
      </c>
    </row>
    <row r="6" spans="1:10">
      <c r="A6" s="3" t="s">
        <v>6</v>
      </c>
      <c r="B6" s="4">
        <v>27</v>
      </c>
      <c r="C6" s="4">
        <v>36</v>
      </c>
      <c r="D6" s="5">
        <v>330.5</v>
      </c>
      <c r="E6" s="5">
        <v>395.05</v>
      </c>
      <c r="F6" s="5">
        <f t="shared" si="0"/>
        <v>0.83660296165042403</v>
      </c>
      <c r="G6" s="5">
        <v>1.04</v>
      </c>
      <c r="H6" s="6">
        <f t="shared" si="1"/>
        <v>9.2804400000000005</v>
      </c>
      <c r="I6" s="6">
        <f t="shared" si="2"/>
        <v>12.373920000000002</v>
      </c>
      <c r="J6" s="6">
        <f t="shared" ref="J6:J35" si="3">(H6+I6)/2</f>
        <v>10.827180000000002</v>
      </c>
    </row>
    <row r="7" spans="1:10">
      <c r="A7" s="3" t="s">
        <v>1</v>
      </c>
      <c r="B7" s="4">
        <v>8.1</v>
      </c>
      <c r="C7" s="4">
        <v>9.9</v>
      </c>
      <c r="D7" s="5">
        <v>233.09</v>
      </c>
      <c r="E7" s="5">
        <v>280.08999999999997</v>
      </c>
      <c r="F7" s="5">
        <f t="shared" si="0"/>
        <v>0.83219679388767909</v>
      </c>
      <c r="G7" s="5">
        <v>1.04</v>
      </c>
      <c r="H7" s="6">
        <f t="shared" si="1"/>
        <v>1.96355016</v>
      </c>
      <c r="I7" s="6">
        <f t="shared" si="2"/>
        <v>2.3998946399999999</v>
      </c>
      <c r="J7" s="6">
        <f t="shared" si="3"/>
        <v>2.1817224</v>
      </c>
    </row>
    <row r="8" spans="1:10">
      <c r="A8" s="3" t="s">
        <v>2</v>
      </c>
      <c r="B8" s="4">
        <v>3.6</v>
      </c>
      <c r="C8" s="4">
        <v>5.4</v>
      </c>
      <c r="D8" s="5">
        <v>556.20000000000005</v>
      </c>
      <c r="E8" s="5">
        <v>775.26</v>
      </c>
      <c r="F8" s="5">
        <f t="shared" si="0"/>
        <v>0.71743673090318094</v>
      </c>
      <c r="G8" s="5">
        <v>1.04</v>
      </c>
      <c r="H8" s="6">
        <f t="shared" si="1"/>
        <v>2.0824128000000006</v>
      </c>
      <c r="I8" s="6">
        <f t="shared" si="2"/>
        <v>3.1236192000000007</v>
      </c>
      <c r="J8" s="6">
        <f t="shared" si="3"/>
        <v>2.6030160000000007</v>
      </c>
    </row>
    <row r="9" spans="1:10">
      <c r="A9" s="3" t="s">
        <v>7</v>
      </c>
      <c r="B9" s="4">
        <v>45</v>
      </c>
      <c r="C9" s="4">
        <v>49.5</v>
      </c>
      <c r="D9" s="5">
        <v>403.93</v>
      </c>
      <c r="E9" s="5">
        <v>576.33000000000004</v>
      </c>
      <c r="F9" s="5">
        <f t="shared" si="0"/>
        <v>0.70086582339978831</v>
      </c>
      <c r="G9" s="5">
        <v>1.04</v>
      </c>
      <c r="H9" s="6">
        <f t="shared" si="1"/>
        <v>18.903924</v>
      </c>
      <c r="I9" s="6">
        <f t="shared" si="2"/>
        <v>20.7943164</v>
      </c>
      <c r="J9" s="6">
        <f t="shared" si="3"/>
        <v>19.849120200000002</v>
      </c>
    </row>
    <row r="10" spans="1:10" ht="26.25">
      <c r="A10" s="3" t="s">
        <v>8</v>
      </c>
      <c r="B10" s="4">
        <v>18</v>
      </c>
      <c r="C10" s="4">
        <v>21.6</v>
      </c>
      <c r="D10" s="5">
        <v>242.41</v>
      </c>
      <c r="E10" s="5">
        <v>300.02</v>
      </c>
      <c r="F10" s="5">
        <f t="shared" si="0"/>
        <v>0.80797946803546439</v>
      </c>
      <c r="G10" s="5">
        <v>1.04</v>
      </c>
      <c r="H10" s="6">
        <f t="shared" si="1"/>
        <v>4.5379152000000005</v>
      </c>
      <c r="I10" s="6">
        <f t="shared" si="2"/>
        <v>5.4454982400000009</v>
      </c>
      <c r="J10" s="6">
        <f t="shared" si="3"/>
        <v>4.9917067200000007</v>
      </c>
    </row>
    <row r="11" spans="1:10">
      <c r="A11" s="3" t="s">
        <v>9</v>
      </c>
      <c r="B11" s="4">
        <v>18</v>
      </c>
      <c r="C11" s="4">
        <v>22.5</v>
      </c>
      <c r="D11" s="5">
        <v>270.36</v>
      </c>
      <c r="E11" s="5">
        <v>324.87</v>
      </c>
      <c r="F11" s="5">
        <f t="shared" si="0"/>
        <v>0.83220980699972302</v>
      </c>
      <c r="G11" s="5">
        <v>1.04</v>
      </c>
      <c r="H11" s="6">
        <f t="shared" si="1"/>
        <v>5.0611392000000004</v>
      </c>
      <c r="I11" s="6">
        <f t="shared" si="2"/>
        <v>6.3264240000000012</v>
      </c>
      <c r="J11" s="6">
        <f t="shared" si="3"/>
        <v>5.6937816000000012</v>
      </c>
    </row>
    <row r="12" spans="1:10">
      <c r="A12" s="3" t="s">
        <v>10</v>
      </c>
      <c r="B12" s="4">
        <v>28.8</v>
      </c>
      <c r="C12" s="4">
        <v>33.299999999999997</v>
      </c>
      <c r="D12" s="5">
        <v>262.57</v>
      </c>
      <c r="E12" s="5">
        <v>508.23</v>
      </c>
      <c r="F12" s="5">
        <f t="shared" si="0"/>
        <v>0.51663616866379392</v>
      </c>
      <c r="G12" s="5">
        <v>1.04</v>
      </c>
      <c r="H12" s="6">
        <f t="shared" si="1"/>
        <v>7.8644966400000014</v>
      </c>
      <c r="I12" s="6">
        <f t="shared" si="2"/>
        <v>9.0933242399999994</v>
      </c>
      <c r="J12" s="6">
        <f t="shared" si="3"/>
        <v>8.4789104399999999</v>
      </c>
    </row>
    <row r="13" spans="1:10">
      <c r="A13" s="3" t="s">
        <v>11</v>
      </c>
      <c r="B13" s="4">
        <v>1</v>
      </c>
      <c r="C13" s="4">
        <v>1</v>
      </c>
      <c r="D13" s="5">
        <v>81.69</v>
      </c>
      <c r="E13" s="5">
        <v>89.6</v>
      </c>
      <c r="F13" s="5">
        <f t="shared" si="0"/>
        <v>0.91171875000000002</v>
      </c>
      <c r="G13" s="5">
        <v>1.04</v>
      </c>
      <c r="H13" s="6">
        <f>(E13*F13*G13)*B13/10</f>
        <v>8.4957600000000006</v>
      </c>
      <c r="I13" s="6">
        <f>(E13*F13*G13)*C13/10</f>
        <v>8.4957600000000006</v>
      </c>
      <c r="J13" s="6">
        <f t="shared" si="3"/>
        <v>8.4957600000000006</v>
      </c>
    </row>
    <row r="14" spans="1:10">
      <c r="A14" s="3" t="s">
        <v>31</v>
      </c>
      <c r="B14" s="4">
        <v>108</v>
      </c>
      <c r="C14" s="4">
        <v>126</v>
      </c>
      <c r="D14" s="5">
        <v>37.49</v>
      </c>
      <c r="E14" s="5">
        <v>46.92</v>
      </c>
      <c r="F14" s="5">
        <f t="shared" si="0"/>
        <v>0.7990196078431373</v>
      </c>
      <c r="G14" s="5">
        <v>1.04</v>
      </c>
      <c r="H14" s="6">
        <f>(E14*F14*G14)*B14/1000</f>
        <v>4.2108768000000003</v>
      </c>
      <c r="I14" s="6">
        <f>(E14*F14*G14)*C14/1000</f>
        <v>4.9126896000000002</v>
      </c>
      <c r="J14" s="6">
        <f t="shared" si="3"/>
        <v>4.5617832000000007</v>
      </c>
    </row>
    <row r="15" spans="1:10" ht="39">
      <c r="A15" s="3" t="s">
        <v>32</v>
      </c>
      <c r="B15" s="4">
        <v>162</v>
      </c>
      <c r="C15" s="4">
        <v>198</v>
      </c>
      <c r="D15" s="5">
        <v>120.45</v>
      </c>
      <c r="E15" s="5">
        <v>240.86</v>
      </c>
      <c r="F15" s="5">
        <f t="shared" si="0"/>
        <v>0.50008303578842483</v>
      </c>
      <c r="G15" s="5">
        <v>1.04</v>
      </c>
      <c r="H15" s="6">
        <f>(E15*F15*G15)*B15/1000</f>
        <v>20.293416000000004</v>
      </c>
      <c r="I15" s="6">
        <f>(E15*F15*G15)*C15/1000</f>
        <v>24.803064000000006</v>
      </c>
      <c r="J15" s="6">
        <f t="shared" si="3"/>
        <v>22.548240000000007</v>
      </c>
    </row>
    <row r="16" spans="1:10">
      <c r="A16" s="3" t="s">
        <v>12</v>
      </c>
      <c r="B16" s="4">
        <v>85.5</v>
      </c>
      <c r="C16" s="4">
        <v>90</v>
      </c>
      <c r="D16" s="5">
        <v>124.98</v>
      </c>
      <c r="E16" s="5">
        <v>152.31</v>
      </c>
      <c r="F16" s="5">
        <f t="shared" si="0"/>
        <v>0.82056332479810912</v>
      </c>
      <c r="G16" s="5">
        <v>1.04</v>
      </c>
      <c r="H16" s="6">
        <f>(E16*F16*G16)*B16/1000</f>
        <v>11.113221600000003</v>
      </c>
      <c r="I16" s="6">
        <f>(E16*F16*G16)*C16/1000</f>
        <v>11.698128000000002</v>
      </c>
      <c r="J16" s="6">
        <f t="shared" si="3"/>
        <v>11.405674800000003</v>
      </c>
    </row>
    <row r="17" spans="1:10">
      <c r="A17" s="3" t="s">
        <v>13</v>
      </c>
      <c r="B17" s="4">
        <v>8.1</v>
      </c>
      <c r="C17" s="4">
        <v>9.9</v>
      </c>
      <c r="D17" s="5">
        <v>287.36</v>
      </c>
      <c r="E17" s="5">
        <v>611.11</v>
      </c>
      <c r="F17" s="5">
        <f t="shared" si="0"/>
        <v>0.47022630950238092</v>
      </c>
      <c r="G17" s="5">
        <v>1.04</v>
      </c>
      <c r="H17" s="6">
        <f>(E17*F17*G17)*B17/1000</f>
        <v>2.4207206399999999</v>
      </c>
      <c r="I17" s="6">
        <f>(E17*F17*G17)*C17/1000</f>
        <v>2.9586585600000004</v>
      </c>
      <c r="J17" s="6">
        <f t="shared" si="3"/>
        <v>2.6896896000000003</v>
      </c>
    </row>
    <row r="18" spans="1:10">
      <c r="A18" s="3" t="s">
        <v>14</v>
      </c>
      <c r="B18" s="4">
        <v>90</v>
      </c>
      <c r="C18" s="4">
        <v>90</v>
      </c>
      <c r="D18" s="5">
        <v>87.05</v>
      </c>
      <c r="E18" s="5">
        <v>119.17</v>
      </c>
      <c r="F18" s="5">
        <f t="shared" si="0"/>
        <v>0.73046907778803383</v>
      </c>
      <c r="G18" s="5">
        <v>1.04</v>
      </c>
      <c r="H18" s="6">
        <f>(E18*F18*G18)*B18/1000</f>
        <v>8.1478800000000007</v>
      </c>
      <c r="I18" s="6">
        <f>(E18*F18*G18)*C18/1000</f>
        <v>8.1478800000000007</v>
      </c>
      <c r="J18" s="6">
        <f t="shared" si="3"/>
        <v>8.1478800000000007</v>
      </c>
    </row>
    <row r="19" spans="1:10">
      <c r="A19" s="3" t="s">
        <v>15</v>
      </c>
      <c r="B19" s="4">
        <v>0</v>
      </c>
      <c r="C19" s="4">
        <v>0</v>
      </c>
      <c r="D19" s="7"/>
      <c r="E19" s="7"/>
      <c r="F19" s="5"/>
      <c r="G19" s="5">
        <v>1.04</v>
      </c>
      <c r="H19" s="6"/>
      <c r="I19" s="6"/>
      <c r="J19" s="6">
        <f t="shared" si="3"/>
        <v>0</v>
      </c>
    </row>
    <row r="20" spans="1:10">
      <c r="A20" s="3" t="s">
        <v>16</v>
      </c>
      <c r="B20" s="4">
        <v>36</v>
      </c>
      <c r="C20" s="4">
        <v>45</v>
      </c>
      <c r="D20" s="5">
        <v>62.12</v>
      </c>
      <c r="E20" s="5">
        <v>91.02</v>
      </c>
      <c r="F20" s="5">
        <f t="shared" ref="F20:F29" si="4">D20/E20</f>
        <v>0.68248736541419464</v>
      </c>
      <c r="G20" s="5">
        <v>1.04</v>
      </c>
      <c r="H20" s="6">
        <f t="shared" ref="H20:H29" si="5">(E20*F20*G20)*B20/1000</f>
        <v>2.3257727999999998</v>
      </c>
      <c r="I20" s="6">
        <f t="shared" ref="I20:I29" si="6">(E20*F20*G20)*C20/1000</f>
        <v>2.907216</v>
      </c>
      <c r="J20" s="6">
        <f t="shared" si="3"/>
        <v>2.6164943999999997</v>
      </c>
    </row>
    <row r="21" spans="1:10">
      <c r="A21" s="3" t="s">
        <v>17</v>
      </c>
      <c r="B21" s="4">
        <v>54</v>
      </c>
      <c r="C21" s="4">
        <v>72</v>
      </c>
      <c r="D21" s="5">
        <v>71.62</v>
      </c>
      <c r="E21" s="5">
        <v>150.28</v>
      </c>
      <c r="F21" s="5">
        <f t="shared" si="4"/>
        <v>0.47657705616183127</v>
      </c>
      <c r="G21" s="5">
        <v>1.04</v>
      </c>
      <c r="H21" s="6">
        <f t="shared" si="5"/>
        <v>4.0221792000000001</v>
      </c>
      <c r="I21" s="6">
        <f t="shared" si="6"/>
        <v>5.3629056000000004</v>
      </c>
      <c r="J21" s="6">
        <f t="shared" si="3"/>
        <v>4.6925424000000007</v>
      </c>
    </row>
    <row r="22" spans="1:10">
      <c r="A22" s="3" t="s">
        <v>18</v>
      </c>
      <c r="B22" s="4">
        <v>27</v>
      </c>
      <c r="C22" s="4">
        <v>38.700000000000003</v>
      </c>
      <c r="D22" s="5">
        <v>75.959999999999994</v>
      </c>
      <c r="E22" s="5">
        <v>106.48</v>
      </c>
      <c r="F22" s="5">
        <f t="shared" si="4"/>
        <v>0.71337340345604805</v>
      </c>
      <c r="G22" s="5">
        <v>1.04</v>
      </c>
      <c r="H22" s="6">
        <f t="shared" si="5"/>
        <v>2.1329568000000001</v>
      </c>
      <c r="I22" s="6">
        <f t="shared" si="6"/>
        <v>3.0572380799999994</v>
      </c>
      <c r="J22" s="6">
        <f t="shared" si="3"/>
        <v>2.59509744</v>
      </c>
    </row>
    <row r="23" spans="1:10">
      <c r="A23" s="3" t="s">
        <v>19</v>
      </c>
      <c r="B23" s="4">
        <v>7.2</v>
      </c>
      <c r="C23" s="4">
        <v>7.2</v>
      </c>
      <c r="D23" s="5">
        <v>81.209999999999994</v>
      </c>
      <c r="E23" s="5">
        <v>155.56</v>
      </c>
      <c r="F23" s="5">
        <f t="shared" si="4"/>
        <v>0.52204937001799945</v>
      </c>
      <c r="G23" s="5">
        <v>1.04</v>
      </c>
      <c r="H23" s="6">
        <f t="shared" si="5"/>
        <v>0.60810047999999994</v>
      </c>
      <c r="I23" s="6">
        <f t="shared" si="6"/>
        <v>0.60810047999999994</v>
      </c>
      <c r="J23" s="6">
        <f t="shared" si="3"/>
        <v>0.60810047999999994</v>
      </c>
    </row>
    <row r="24" spans="1:10">
      <c r="A24" s="3" t="s">
        <v>20</v>
      </c>
      <c r="B24" s="4">
        <v>22.5</v>
      </c>
      <c r="C24" s="4">
        <v>22.5</v>
      </c>
      <c r="D24" s="5">
        <v>41.35</v>
      </c>
      <c r="E24" s="5">
        <v>57.58</v>
      </c>
      <c r="F24" s="5">
        <f t="shared" si="4"/>
        <v>0.71813129558874611</v>
      </c>
      <c r="G24" s="5">
        <v>1.04</v>
      </c>
      <c r="H24" s="6">
        <f t="shared" si="5"/>
        <v>0.96759000000000017</v>
      </c>
      <c r="I24" s="6">
        <f t="shared" si="6"/>
        <v>0.96759000000000017</v>
      </c>
      <c r="J24" s="6">
        <f t="shared" si="3"/>
        <v>0.96759000000000017</v>
      </c>
    </row>
    <row r="25" spans="1:10">
      <c r="A25" s="3" t="s">
        <v>21</v>
      </c>
      <c r="B25" s="4">
        <v>16.2</v>
      </c>
      <c r="C25" s="4">
        <v>16.2</v>
      </c>
      <c r="D25" s="5">
        <v>685.2</v>
      </c>
      <c r="E25" s="5">
        <v>883.87</v>
      </c>
      <c r="F25" s="5">
        <f t="shared" si="4"/>
        <v>0.77522712616108713</v>
      </c>
      <c r="G25" s="5">
        <v>1.04</v>
      </c>
      <c r="H25" s="6">
        <f t="shared" si="5"/>
        <v>11.544249600000001</v>
      </c>
      <c r="I25" s="6">
        <f t="shared" si="6"/>
        <v>11.544249600000001</v>
      </c>
      <c r="J25" s="6">
        <f t="shared" si="3"/>
        <v>11.544249600000001</v>
      </c>
    </row>
    <row r="26" spans="1:10">
      <c r="A26" s="3" t="s">
        <v>22</v>
      </c>
      <c r="B26" s="4">
        <v>8.1</v>
      </c>
      <c r="C26" s="4">
        <v>8.1</v>
      </c>
      <c r="D26" s="5">
        <v>132.77000000000001</v>
      </c>
      <c r="E26" s="5">
        <v>124.02</v>
      </c>
      <c r="F26" s="5">
        <f t="shared" si="4"/>
        <v>1.0705531365908725</v>
      </c>
      <c r="G26" s="5">
        <v>1.04</v>
      </c>
      <c r="H26" s="6">
        <f t="shared" si="5"/>
        <v>1.11845448</v>
      </c>
      <c r="I26" s="6">
        <f t="shared" si="6"/>
        <v>1.11845448</v>
      </c>
      <c r="J26" s="6">
        <f t="shared" si="3"/>
        <v>1.11845448</v>
      </c>
    </row>
    <row r="27" spans="1:10">
      <c r="A27" s="3" t="s">
        <v>23</v>
      </c>
      <c r="B27" s="4">
        <v>10.8</v>
      </c>
      <c r="C27" s="4">
        <v>10.8</v>
      </c>
      <c r="D27" s="5">
        <v>157.47</v>
      </c>
      <c r="E27" s="5">
        <v>236.85</v>
      </c>
      <c r="F27" s="5">
        <f t="shared" si="4"/>
        <v>0.66485117162761243</v>
      </c>
      <c r="G27" s="5">
        <v>1.04</v>
      </c>
      <c r="H27" s="6">
        <f t="shared" si="5"/>
        <v>1.7687030400000001</v>
      </c>
      <c r="I27" s="6">
        <f t="shared" si="6"/>
        <v>1.7687030400000001</v>
      </c>
      <c r="J27" s="6">
        <f t="shared" si="3"/>
        <v>1.7687030400000001</v>
      </c>
    </row>
    <row r="28" spans="1:10">
      <c r="A28" s="3" t="s">
        <v>24</v>
      </c>
      <c r="B28" s="4">
        <v>0.45</v>
      </c>
      <c r="C28" s="4">
        <v>0.45</v>
      </c>
      <c r="D28" s="5">
        <v>544.57000000000005</v>
      </c>
      <c r="E28" s="5">
        <v>1264.8800000000001</v>
      </c>
      <c r="F28" s="5">
        <f t="shared" si="4"/>
        <v>0.43053095945860476</v>
      </c>
      <c r="G28" s="5">
        <v>1.04</v>
      </c>
      <c r="H28" s="6">
        <f t="shared" si="5"/>
        <v>0.25485876000000007</v>
      </c>
      <c r="I28" s="6">
        <f t="shared" si="6"/>
        <v>0.25485876000000007</v>
      </c>
      <c r="J28" s="6">
        <f t="shared" si="3"/>
        <v>0.25485876000000007</v>
      </c>
    </row>
    <row r="29" spans="1:10">
      <c r="A29" s="3" t="s">
        <v>25</v>
      </c>
      <c r="B29" s="4">
        <v>0.45</v>
      </c>
      <c r="C29" s="4">
        <v>0.45</v>
      </c>
      <c r="D29" s="5">
        <v>720.72</v>
      </c>
      <c r="E29" s="5">
        <v>864.34</v>
      </c>
      <c r="F29" s="5">
        <f t="shared" si="4"/>
        <v>0.83383853576139022</v>
      </c>
      <c r="G29" s="5">
        <v>1.04</v>
      </c>
      <c r="H29" s="6">
        <f t="shared" si="5"/>
        <v>0.33729696000000003</v>
      </c>
      <c r="I29" s="6">
        <f t="shared" si="6"/>
        <v>0.33729696000000003</v>
      </c>
      <c r="J29" s="6">
        <f t="shared" si="3"/>
        <v>0.33729696000000003</v>
      </c>
    </row>
    <row r="30" spans="1:10">
      <c r="A30" s="3" t="s">
        <v>26</v>
      </c>
      <c r="B30" s="4">
        <v>0.9</v>
      </c>
      <c r="C30" s="4">
        <v>0.9</v>
      </c>
      <c r="D30" s="5">
        <v>370.73</v>
      </c>
      <c r="E30" s="7"/>
      <c r="F30" s="5"/>
      <c r="G30" s="5">
        <v>1.04</v>
      </c>
      <c r="H30" s="6"/>
      <c r="I30" s="6"/>
      <c r="J30" s="6">
        <f t="shared" si="3"/>
        <v>0</v>
      </c>
    </row>
    <row r="31" spans="1:10" ht="64.5">
      <c r="A31" s="3" t="s">
        <v>27</v>
      </c>
      <c r="B31" s="4">
        <v>22.5</v>
      </c>
      <c r="C31" s="4">
        <v>22.5</v>
      </c>
      <c r="D31" s="5">
        <v>66.040000000000006</v>
      </c>
      <c r="E31" s="5">
        <v>58.6</v>
      </c>
      <c r="F31" s="5">
        <f>D31/E31</f>
        <v>1.126962457337884</v>
      </c>
      <c r="G31" s="5">
        <v>1.04</v>
      </c>
      <c r="H31" s="6">
        <f>(E31*F31*G31)*B31/1000</f>
        <v>1.545336</v>
      </c>
      <c r="I31" s="6">
        <f>(E31*F31*G31)*C31/1000</f>
        <v>1.545336</v>
      </c>
      <c r="J31" s="6">
        <f t="shared" si="3"/>
        <v>1.545336</v>
      </c>
    </row>
    <row r="32" spans="1:10">
      <c r="A32" s="3" t="s">
        <v>28</v>
      </c>
      <c r="B32" s="4">
        <v>0.36</v>
      </c>
      <c r="C32" s="4">
        <v>0.36</v>
      </c>
      <c r="D32" s="5">
        <v>1270.53</v>
      </c>
      <c r="E32" s="7"/>
      <c r="F32" s="5"/>
      <c r="G32" s="5">
        <v>1.04</v>
      </c>
      <c r="H32" s="6"/>
      <c r="I32" s="6"/>
      <c r="J32" s="6">
        <f t="shared" si="3"/>
        <v>0</v>
      </c>
    </row>
    <row r="33" spans="1:10">
      <c r="A33" s="3" t="s">
        <v>29</v>
      </c>
      <c r="B33" s="4">
        <v>1.8</v>
      </c>
      <c r="C33" s="4">
        <v>1.8</v>
      </c>
      <c r="D33" s="5">
        <v>212.11</v>
      </c>
      <c r="E33" s="7"/>
      <c r="F33" s="5"/>
      <c r="G33" s="5">
        <v>1.04</v>
      </c>
      <c r="H33" s="6"/>
      <c r="I33" s="6"/>
      <c r="J33" s="6">
        <f t="shared" si="3"/>
        <v>0</v>
      </c>
    </row>
    <row r="34" spans="1:10">
      <c r="A34" s="3" t="s">
        <v>30</v>
      </c>
      <c r="B34" s="4">
        <v>2.7</v>
      </c>
      <c r="C34" s="4">
        <v>2.7</v>
      </c>
      <c r="D34" s="5">
        <v>15.81</v>
      </c>
      <c r="E34" s="5">
        <v>16.670000000000002</v>
      </c>
      <c r="F34" s="5">
        <f>D34/E34</f>
        <v>0.94841031793641262</v>
      </c>
      <c r="G34" s="5">
        <v>1.04</v>
      </c>
      <c r="H34" s="6">
        <f>(E34*F34*G34)*B34/1000</f>
        <v>4.4394480000000007E-2</v>
      </c>
      <c r="I34" s="6">
        <f>(E34*F34*G34)*C34/1000</f>
        <v>4.4394480000000007E-2</v>
      </c>
      <c r="J34" s="6">
        <f t="shared" si="3"/>
        <v>4.4394480000000007E-2</v>
      </c>
    </row>
    <row r="35" spans="1:10">
      <c r="A35" s="5"/>
      <c r="B35" s="11" t="s">
        <v>40</v>
      </c>
      <c r="C35" s="12"/>
      <c r="D35" s="12"/>
      <c r="E35" s="12"/>
      <c r="F35" s="12"/>
      <c r="G35" s="13"/>
      <c r="H35" s="10">
        <f>SUM(H5:H34)</f>
        <v>154.34249843999996</v>
      </c>
      <c r="I35" s="10">
        <f>SUM(I5:I34)</f>
        <v>176.97050435999998</v>
      </c>
      <c r="J35" s="10">
        <f t="shared" si="3"/>
        <v>165.65650139999997</v>
      </c>
    </row>
    <row r="37" spans="1:10" ht="15.75">
      <c r="A37" s="8" t="s">
        <v>41</v>
      </c>
    </row>
    <row r="38" spans="1:10" ht="15.75">
      <c r="A38" s="9"/>
    </row>
    <row r="39" spans="1:10" ht="15.75">
      <c r="A39" s="9" t="s">
        <v>43</v>
      </c>
    </row>
    <row r="40" spans="1:10" ht="15.75">
      <c r="A40" s="9" t="s">
        <v>44</v>
      </c>
    </row>
    <row r="41" spans="1:10" ht="15.75">
      <c r="A41" s="9" t="s">
        <v>45</v>
      </c>
    </row>
    <row r="42" spans="1:10" ht="15.75">
      <c r="A42" s="9" t="s">
        <v>46</v>
      </c>
    </row>
    <row r="43" spans="1:10" ht="15.75">
      <c r="A43" s="9" t="s">
        <v>47</v>
      </c>
    </row>
  </sheetData>
  <mergeCells count="11">
    <mergeCell ref="B35:G35"/>
    <mergeCell ref="A1:I1"/>
    <mergeCell ref="J2:J4"/>
    <mergeCell ref="H2:H4"/>
    <mergeCell ref="I2:I4"/>
    <mergeCell ref="D2:D4"/>
    <mergeCell ref="E2:E4"/>
    <mergeCell ref="F2:F4"/>
    <mergeCell ref="G2:G4"/>
    <mergeCell ref="A2:A4"/>
    <mergeCell ref="B2:C3"/>
  </mergeCells>
  <printOptions horizontalCentered="1"/>
  <pageMargins left="0.19685039370078741" right="0.11811023622047245" top="0.74803149606299213" bottom="0.74803149606299213" header="0.31496062992125984" footer="0.31496062992125984"/>
  <pageSetup paperSize="9" scale="74" fitToWidth="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2022-05-04T08:21:04Z</dcterms:modified>
</cp:coreProperties>
</file>